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495" windowWidth="28695" windowHeight="1312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/>
  <c r="L4"/>
  <c r="L5"/>
  <c r="L6"/>
  <c r="L7"/>
  <c r="L8"/>
  <c r="L9"/>
  <c r="L10"/>
  <c r="L11"/>
  <c r="L2"/>
  <c r="I11"/>
  <c r="I10"/>
  <c r="I9"/>
  <c r="I8"/>
  <c r="I7"/>
  <c r="I6"/>
  <c r="I4"/>
  <c r="I3"/>
  <c r="I2"/>
  <c r="H2"/>
  <c r="K3" l="1"/>
  <c r="K4"/>
  <c r="K5"/>
  <c r="K6"/>
  <c r="K7"/>
  <c r="K8"/>
  <c r="K9"/>
  <c r="K10"/>
  <c r="K11"/>
  <c r="K2"/>
  <c r="J3"/>
  <c r="J4"/>
  <c r="J5"/>
  <c r="J6"/>
  <c r="J7"/>
  <c r="J8"/>
  <c r="J9"/>
  <c r="J10"/>
  <c r="J11"/>
  <c r="J2"/>
  <c r="G3"/>
  <c r="G2"/>
  <c r="H3"/>
  <c r="H5"/>
  <c r="H6"/>
  <c r="H7"/>
  <c r="H8"/>
  <c r="H9"/>
  <c r="H10"/>
  <c r="H11"/>
  <c r="H4"/>
  <c r="G4"/>
  <c r="G5"/>
  <c r="G6"/>
  <c r="G7"/>
  <c r="G8"/>
  <c r="G9"/>
  <c r="G10"/>
  <c r="G11"/>
</calcChain>
</file>

<file path=xl/sharedStrings.xml><?xml version="1.0" encoding="utf-8"?>
<sst xmlns="http://schemas.openxmlformats.org/spreadsheetml/2006/main" count="87" uniqueCount="54">
  <si>
    <t>No.</t>
  </si>
  <si>
    <t>NAMA KARYAWAN</t>
  </si>
  <si>
    <t>GOL</t>
  </si>
  <si>
    <t>STATUS</t>
  </si>
  <si>
    <t>JUMLAH ANAK</t>
  </si>
  <si>
    <t xml:space="preserve"> JABATAN STRUKTURAL</t>
  </si>
  <si>
    <t>GAJI POKOK</t>
  </si>
  <si>
    <t>TUNJ. ISTRI</t>
  </si>
  <si>
    <t>TUNJ.ANAK</t>
  </si>
  <si>
    <t>TUNJ. STRUKTURAL</t>
  </si>
  <si>
    <t>TUNJ. TRANSPORT</t>
  </si>
  <si>
    <t>TOTAL GAJI</t>
  </si>
  <si>
    <t>AMINI</t>
  </si>
  <si>
    <t>AKBAR</t>
  </si>
  <si>
    <t>ABDURRAHMAN</t>
  </si>
  <si>
    <t>MEGAWATI</t>
  </si>
  <si>
    <t>BAMBANG</t>
  </si>
  <si>
    <t>BAHARUDDIN</t>
  </si>
  <si>
    <t>MATORI</t>
  </si>
  <si>
    <t>MAHFUD</t>
  </si>
  <si>
    <t>YUSRIL</t>
  </si>
  <si>
    <t>HAMZAH</t>
  </si>
  <si>
    <t>II</t>
  </si>
  <si>
    <t>III</t>
  </si>
  <si>
    <t>IV</t>
  </si>
  <si>
    <t>I</t>
  </si>
  <si>
    <t>NIKAH</t>
  </si>
  <si>
    <t>BELUM</t>
  </si>
  <si>
    <t xml:space="preserve">NIKAH </t>
  </si>
  <si>
    <t>STAF</t>
  </si>
  <si>
    <t>DIREKSI</t>
  </si>
  <si>
    <t>KABAG</t>
  </si>
  <si>
    <t>KASUBAG</t>
  </si>
  <si>
    <t>TOTAL GOL I</t>
  </si>
  <si>
    <t>TOTAL GOL II</t>
  </si>
  <si>
    <t>TOTAL GOL III</t>
  </si>
  <si>
    <t>TOTAL GOL IV</t>
  </si>
  <si>
    <t>TABEL 1</t>
  </si>
  <si>
    <t>GOLONGAN</t>
  </si>
  <si>
    <t>TUNJ. ANAK</t>
  </si>
  <si>
    <t>TUNJ.ISTRI</t>
  </si>
  <si>
    <t>3.000.000</t>
  </si>
  <si>
    <t>2.500.000</t>
  </si>
  <si>
    <t>2.000.000</t>
  </si>
  <si>
    <t>1.500.000</t>
  </si>
  <si>
    <t>TABEL 2</t>
  </si>
  <si>
    <t>JABATAN</t>
  </si>
  <si>
    <t>BESAR TUNJ</t>
  </si>
  <si>
    <t>TUJUAN 3</t>
  </si>
  <si>
    <t>MIKROLET</t>
  </si>
  <si>
    <t>BUS PABRIK</t>
  </si>
  <si>
    <t>MOTOR</t>
  </si>
  <si>
    <t>MOBIL</t>
  </si>
  <si>
    <t>TRANSPORT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</si>
</sst>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4C4C4C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quotePrefix="1" applyBorder="1"/>
    <xf numFmtId="0" fontId="0" fillId="0" borderId="1" xfId="0" quotePrefix="1" applyBorder="1" applyAlignment="1">
      <alignment horizontal="right"/>
    </xf>
    <xf numFmtId="3" fontId="0" fillId="0" borderId="1" xfId="0" quotePrefix="1" applyNumberFormat="1" applyBorder="1" applyAlignment="1">
      <alignment horizontal="right"/>
    </xf>
    <xf numFmtId="3" fontId="0" fillId="0" borderId="1" xfId="0" applyNumberFormat="1" applyBorder="1" applyAlignment="1">
      <alignment horizontal="right"/>
    </xf>
    <xf numFmtId="3" fontId="0" fillId="0" borderId="1" xfId="0" quotePrefix="1" applyNumberFormat="1" applyBorder="1" applyAlignment="1">
      <alignment vertical="center"/>
    </xf>
    <xf numFmtId="3" fontId="0" fillId="0" borderId="1" xfId="0" quotePrefix="1" applyNumberFormat="1" applyBorder="1"/>
    <xf numFmtId="3" fontId="0" fillId="0" borderId="1" xfId="0" applyNumberFormat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zoomScale="95" zoomScaleNormal="95" workbookViewId="0">
      <selection activeCell="L14" sqref="L14"/>
    </sheetView>
  </sheetViews>
  <sheetFormatPr defaultColWidth="8.85546875" defaultRowHeight="15"/>
  <cols>
    <col min="1" max="1" width="4.140625" customWidth="1"/>
    <col min="2" max="2" width="18.28515625" customWidth="1"/>
    <col min="3" max="3" width="11.140625" customWidth="1"/>
    <col min="4" max="5" width="14.140625" customWidth="1"/>
    <col min="6" max="6" width="13.42578125" customWidth="1"/>
    <col min="7" max="7" width="11.7109375" customWidth="1"/>
    <col min="8" max="8" width="11.85546875" customWidth="1"/>
    <col min="9" max="9" width="11.42578125" customWidth="1"/>
    <col min="10" max="10" width="13" customWidth="1"/>
    <col min="11" max="11" width="17" customWidth="1"/>
    <col min="12" max="12" width="11.28515625" customWidth="1"/>
  </cols>
  <sheetData>
    <row r="1" spans="1:12" ht="30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7" t="s">
        <v>5</v>
      </c>
      <c r="G1" s="4" t="s">
        <v>6</v>
      </c>
      <c r="H1" s="4" t="s">
        <v>7</v>
      </c>
      <c r="I1" s="4" t="s">
        <v>8</v>
      </c>
      <c r="J1" s="7" t="s">
        <v>9</v>
      </c>
      <c r="K1" s="4" t="s">
        <v>10</v>
      </c>
      <c r="L1" s="4" t="s">
        <v>11</v>
      </c>
    </row>
    <row r="2" spans="1:12">
      <c r="A2" s="1">
        <v>1</v>
      </c>
      <c r="B2" s="1" t="s">
        <v>12</v>
      </c>
      <c r="C2" s="1" t="s">
        <v>25</v>
      </c>
      <c r="D2" s="1" t="s">
        <v>26</v>
      </c>
      <c r="E2" s="1">
        <v>2</v>
      </c>
      <c r="F2" s="1" t="s">
        <v>29</v>
      </c>
      <c r="G2" s="1" t="str">
        <f>VLOOKUP(C2,$B$20:$E$23,2,0)</f>
        <v>1.500.000</v>
      </c>
      <c r="H2" s="9">
        <f>VLOOKUP(C2,$B$20:$E$23,4,0)</f>
        <v>250000</v>
      </c>
      <c r="I2" s="9">
        <f>150000*2</f>
        <v>300000</v>
      </c>
      <c r="J2" s="1">
        <f>HLOOKUP(F2,$G$14:$K$15,2,0)</f>
        <v>250000</v>
      </c>
      <c r="K2" s="1" t="str">
        <f>HLOOKUP(F2,$G$18:$K$19,2,0)</f>
        <v>MIKROLET</v>
      </c>
      <c r="L2" s="15">
        <f>SUM(G2:J2)</f>
        <v>800000</v>
      </c>
    </row>
    <row r="3" spans="1:12">
      <c r="A3" s="1">
        <v>2</v>
      </c>
      <c r="B3" s="1" t="s">
        <v>13</v>
      </c>
      <c r="C3" s="1" t="s">
        <v>24</v>
      </c>
      <c r="D3" s="1" t="s">
        <v>26</v>
      </c>
      <c r="E3" s="1">
        <v>4</v>
      </c>
      <c r="F3" s="1" t="s">
        <v>30</v>
      </c>
      <c r="G3" s="1" t="str">
        <f>VLOOKUP(C3,$B$20:$E$23,2,0)</f>
        <v>3.000.000</v>
      </c>
      <c r="H3" s="9">
        <f>VLOOKUP(C3,$B$20:$E$23,4,0)</f>
        <v>1000000</v>
      </c>
      <c r="I3">
        <f>300000*4</f>
        <v>1200000</v>
      </c>
      <c r="J3" s="1">
        <f t="shared" ref="J3:J11" si="0">HLOOKUP(F3,$G$14:$K$15,2,0)</f>
        <v>1000000</v>
      </c>
      <c r="K3" s="1" t="str">
        <f t="shared" ref="K3:K11" si="1">HLOOKUP(F3,$G$18:$K$19,2,0)</f>
        <v>MOBIL</v>
      </c>
      <c r="L3" s="15">
        <f t="shared" ref="L3:L11" si="2">SUM(G3:J3)</f>
        <v>3200000</v>
      </c>
    </row>
    <row r="4" spans="1:12">
      <c r="A4" s="1">
        <v>3</v>
      </c>
      <c r="B4" s="1" t="s">
        <v>14</v>
      </c>
      <c r="C4" s="1" t="s">
        <v>23</v>
      </c>
      <c r="D4" s="1" t="s">
        <v>26</v>
      </c>
      <c r="E4" s="1">
        <v>0</v>
      </c>
      <c r="F4" s="1" t="s">
        <v>31</v>
      </c>
      <c r="G4" s="1" t="str">
        <f t="shared" ref="G4:G11" si="3">VLOOKUP(C4,$B$20:$E$23,2,0)</f>
        <v>2.500.000</v>
      </c>
      <c r="H4" s="9">
        <f t="shared" ref="H4:H11" si="4">VLOOKUP(C4,$B$20:$E$23,4,0)</f>
        <v>750000</v>
      </c>
      <c r="I4" s="8">
        <f>250000*0</f>
        <v>0</v>
      </c>
      <c r="J4" s="1">
        <f t="shared" si="0"/>
        <v>750000</v>
      </c>
      <c r="K4" s="1" t="str">
        <f t="shared" si="1"/>
        <v>MOTOR</v>
      </c>
      <c r="L4" s="15">
        <f t="shared" si="2"/>
        <v>1500000</v>
      </c>
    </row>
    <row r="5" spans="1:12">
      <c r="A5" s="1">
        <v>4</v>
      </c>
      <c r="B5" s="1" t="s">
        <v>15</v>
      </c>
      <c r="C5" s="1" t="s">
        <v>22</v>
      </c>
      <c r="D5" s="1" t="s">
        <v>27</v>
      </c>
      <c r="E5" s="1">
        <v>2</v>
      </c>
      <c r="F5" s="1" t="s">
        <v>32</v>
      </c>
      <c r="G5" s="1" t="str">
        <f t="shared" si="3"/>
        <v>2.000.000</v>
      </c>
      <c r="H5" s="9">
        <f t="shared" si="4"/>
        <v>500000</v>
      </c>
      <c r="I5" s="8">
        <v>0</v>
      </c>
      <c r="J5" s="1">
        <f t="shared" si="0"/>
        <v>500000</v>
      </c>
      <c r="K5" s="1" t="str">
        <f t="shared" si="1"/>
        <v>BUS PABRIK</v>
      </c>
      <c r="L5" s="15">
        <f t="shared" si="2"/>
        <v>1000000</v>
      </c>
    </row>
    <row r="6" spans="1:12">
      <c r="A6" s="1">
        <v>5</v>
      </c>
      <c r="B6" s="1" t="s">
        <v>16</v>
      </c>
      <c r="C6" s="1" t="s">
        <v>23</v>
      </c>
      <c r="D6" s="1" t="s">
        <v>26</v>
      </c>
      <c r="E6" s="1">
        <v>0</v>
      </c>
      <c r="F6" s="1" t="s">
        <v>31</v>
      </c>
      <c r="G6" s="1" t="str">
        <f t="shared" si="3"/>
        <v>2.500.000</v>
      </c>
      <c r="H6" s="9">
        <f t="shared" si="4"/>
        <v>750000</v>
      </c>
      <c r="I6" s="1">
        <f>250000*0</f>
        <v>0</v>
      </c>
      <c r="J6" s="1">
        <f t="shared" si="0"/>
        <v>750000</v>
      </c>
      <c r="K6" s="1" t="str">
        <f t="shared" si="1"/>
        <v>MOTOR</v>
      </c>
      <c r="L6" s="15">
        <f t="shared" si="2"/>
        <v>1500000</v>
      </c>
    </row>
    <row r="7" spans="1:12">
      <c r="A7" s="1">
        <v>6</v>
      </c>
      <c r="B7" s="1" t="s">
        <v>17</v>
      </c>
      <c r="C7" s="1" t="s">
        <v>25</v>
      </c>
      <c r="D7" s="1" t="s">
        <v>27</v>
      </c>
      <c r="E7" s="1">
        <v>0</v>
      </c>
      <c r="F7" s="1" t="s">
        <v>29</v>
      </c>
      <c r="G7" s="1" t="str">
        <f t="shared" si="3"/>
        <v>1.500.000</v>
      </c>
      <c r="H7" s="9">
        <f t="shared" si="4"/>
        <v>250000</v>
      </c>
      <c r="I7" s="8">
        <f>150000*0</f>
        <v>0</v>
      </c>
      <c r="J7" s="1">
        <f t="shared" si="0"/>
        <v>250000</v>
      </c>
      <c r="K7" s="1" t="str">
        <f t="shared" si="1"/>
        <v>MIKROLET</v>
      </c>
      <c r="L7" s="15">
        <f t="shared" si="2"/>
        <v>500000</v>
      </c>
    </row>
    <row r="8" spans="1:12">
      <c r="A8" s="1">
        <v>7</v>
      </c>
      <c r="B8" s="1" t="s">
        <v>18</v>
      </c>
      <c r="C8" s="1" t="s">
        <v>22</v>
      </c>
      <c r="D8" s="1" t="s">
        <v>27</v>
      </c>
      <c r="E8" s="1">
        <v>0</v>
      </c>
      <c r="F8" s="1" t="s">
        <v>32</v>
      </c>
      <c r="G8" s="1" t="str">
        <f t="shared" si="3"/>
        <v>2.000.000</v>
      </c>
      <c r="H8" s="9">
        <f t="shared" si="4"/>
        <v>500000</v>
      </c>
      <c r="I8" s="8">
        <f>200000*0</f>
        <v>0</v>
      </c>
      <c r="J8" s="1">
        <f t="shared" si="0"/>
        <v>500000</v>
      </c>
      <c r="K8" s="1" t="str">
        <f t="shared" si="1"/>
        <v>BUS PABRIK</v>
      </c>
      <c r="L8" s="15">
        <f t="shared" si="2"/>
        <v>1000000</v>
      </c>
    </row>
    <row r="9" spans="1:12">
      <c r="A9" s="1">
        <v>8</v>
      </c>
      <c r="B9" s="1" t="s">
        <v>19</v>
      </c>
      <c r="C9" s="1" t="s">
        <v>24</v>
      </c>
      <c r="D9" s="1" t="s">
        <v>28</v>
      </c>
      <c r="E9" s="1">
        <v>6</v>
      </c>
      <c r="F9" s="1" t="s">
        <v>30</v>
      </c>
      <c r="G9" s="1" t="str">
        <f t="shared" si="3"/>
        <v>3.000.000</v>
      </c>
      <c r="H9" s="9">
        <f t="shared" si="4"/>
        <v>1000000</v>
      </c>
      <c r="I9" s="8">
        <f>200000*6</f>
        <v>1200000</v>
      </c>
      <c r="J9" s="1">
        <f t="shared" si="0"/>
        <v>1000000</v>
      </c>
      <c r="K9" s="1" t="str">
        <f t="shared" si="1"/>
        <v>MOBIL</v>
      </c>
      <c r="L9" s="15">
        <f t="shared" si="2"/>
        <v>3200000</v>
      </c>
    </row>
    <row r="10" spans="1:12">
      <c r="A10" s="1">
        <v>9</v>
      </c>
      <c r="B10" s="1" t="s">
        <v>20</v>
      </c>
      <c r="C10" s="1" t="s">
        <v>23</v>
      </c>
      <c r="D10" s="1" t="s">
        <v>26</v>
      </c>
      <c r="E10" s="1">
        <v>1</v>
      </c>
      <c r="F10" s="1" t="s">
        <v>31</v>
      </c>
      <c r="G10" s="1" t="str">
        <f t="shared" si="3"/>
        <v>2.500.000</v>
      </c>
      <c r="H10" s="9">
        <f t="shared" si="4"/>
        <v>750000</v>
      </c>
      <c r="I10" s="1">
        <f>250000*1</f>
        <v>250000</v>
      </c>
      <c r="J10" s="1">
        <f t="shared" si="0"/>
        <v>750000</v>
      </c>
      <c r="K10" s="1" t="str">
        <f t="shared" si="1"/>
        <v>MOTOR</v>
      </c>
      <c r="L10" s="15">
        <f t="shared" si="2"/>
        <v>1750000</v>
      </c>
    </row>
    <row r="11" spans="1:12">
      <c r="A11" s="1">
        <v>10</v>
      </c>
      <c r="B11" s="1" t="s">
        <v>21</v>
      </c>
      <c r="C11" s="1" t="s">
        <v>22</v>
      </c>
      <c r="D11" s="1" t="s">
        <v>26</v>
      </c>
      <c r="E11" s="1">
        <v>1</v>
      </c>
      <c r="F11" s="1" t="s">
        <v>32</v>
      </c>
      <c r="G11" s="1" t="str">
        <f t="shared" si="3"/>
        <v>2.000.000</v>
      </c>
      <c r="H11" s="9">
        <f t="shared" si="4"/>
        <v>500000</v>
      </c>
      <c r="I11" s="8">
        <f>200000*2</f>
        <v>400000</v>
      </c>
      <c r="J11" s="1">
        <f t="shared" si="0"/>
        <v>500000</v>
      </c>
      <c r="K11" s="1" t="str">
        <f t="shared" si="1"/>
        <v>BUS PABRIK</v>
      </c>
      <c r="L11" s="15">
        <f t="shared" si="2"/>
        <v>1400000</v>
      </c>
    </row>
    <row r="13" spans="1:12">
      <c r="B13" s="1" t="s">
        <v>33</v>
      </c>
      <c r="C13" s="1"/>
      <c r="G13" t="s">
        <v>45</v>
      </c>
    </row>
    <row r="14" spans="1:12">
      <c r="B14" s="1" t="s">
        <v>34</v>
      </c>
      <c r="C14" s="1"/>
      <c r="G14" s="2" t="s">
        <v>46</v>
      </c>
      <c r="H14" s="3" t="s">
        <v>30</v>
      </c>
      <c r="I14" s="3" t="s">
        <v>31</v>
      </c>
      <c r="J14" s="3" t="s">
        <v>32</v>
      </c>
      <c r="K14" s="3" t="s">
        <v>29</v>
      </c>
    </row>
    <row r="15" spans="1:12">
      <c r="B15" s="1" t="s">
        <v>35</v>
      </c>
      <c r="C15" s="1"/>
      <c r="G15" s="1" t="s">
        <v>47</v>
      </c>
      <c r="H15" s="14">
        <v>1000000</v>
      </c>
      <c r="I15" s="14">
        <v>750000</v>
      </c>
      <c r="J15" s="14">
        <v>500000</v>
      </c>
      <c r="K15" s="14">
        <v>250000</v>
      </c>
    </row>
    <row r="16" spans="1:12">
      <c r="B16" s="1" t="s">
        <v>36</v>
      </c>
      <c r="C16" s="1"/>
    </row>
    <row r="17" spans="2:11">
      <c r="G17" t="s">
        <v>48</v>
      </c>
    </row>
    <row r="18" spans="2:11">
      <c r="B18" t="s">
        <v>37</v>
      </c>
      <c r="G18" s="1" t="s">
        <v>46</v>
      </c>
      <c r="H18" s="1" t="s">
        <v>30</v>
      </c>
      <c r="I18" s="1" t="s">
        <v>31</v>
      </c>
      <c r="J18" s="1" t="s">
        <v>32</v>
      </c>
      <c r="K18" s="1" t="s">
        <v>29</v>
      </c>
    </row>
    <row r="19" spans="2:11">
      <c r="B19" s="5" t="s">
        <v>38</v>
      </c>
      <c r="C19" s="5" t="s">
        <v>6</v>
      </c>
      <c r="D19" s="5" t="s">
        <v>39</v>
      </c>
      <c r="E19" s="5" t="s">
        <v>40</v>
      </c>
      <c r="G19" s="6" t="s">
        <v>53</v>
      </c>
      <c r="H19" s="6" t="s">
        <v>52</v>
      </c>
      <c r="I19" s="1" t="s">
        <v>51</v>
      </c>
      <c r="J19" s="1" t="s">
        <v>50</v>
      </c>
      <c r="K19" s="1" t="s">
        <v>49</v>
      </c>
    </row>
    <row r="20" spans="2:11">
      <c r="B20" s="1" t="s">
        <v>25</v>
      </c>
      <c r="C20" s="1" t="s">
        <v>44</v>
      </c>
      <c r="D20" s="12">
        <v>150000</v>
      </c>
      <c r="E20" s="10">
        <v>250000</v>
      </c>
    </row>
    <row r="21" spans="2:11">
      <c r="B21" s="1" t="s">
        <v>22</v>
      </c>
      <c r="C21" s="1" t="s">
        <v>43</v>
      </c>
      <c r="D21" s="13">
        <v>200000</v>
      </c>
      <c r="E21" s="10">
        <v>500000</v>
      </c>
    </row>
    <row r="22" spans="2:11">
      <c r="B22" s="1" t="s">
        <v>23</v>
      </c>
      <c r="C22" s="1" t="s">
        <v>42</v>
      </c>
      <c r="D22" s="13">
        <v>250000</v>
      </c>
      <c r="E22" s="10">
        <v>750000</v>
      </c>
    </row>
    <row r="23" spans="2:11">
      <c r="B23" s="1" t="s">
        <v>24</v>
      </c>
      <c r="C23" s="1" t="s">
        <v>41</v>
      </c>
      <c r="D23" s="13">
        <v>300000</v>
      </c>
      <c r="E23" s="11">
        <v>1000000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k14</dc:creator>
  <cp:lastModifiedBy>k14</cp:lastModifiedBy>
  <dcterms:created xsi:type="dcterms:W3CDTF">2023-08-25T01:59:27Z</dcterms:created>
  <dcterms:modified xsi:type="dcterms:W3CDTF">2023-09-01T02:18:19Z</dcterms:modified>
</cp:coreProperties>
</file>